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15240"/>
  </bookViews>
  <sheets>
    <sheet name="Thx-abdomen normal dose" sheetId="4" r:id="rId1"/>
  </sheets>
  <definedNames>
    <definedName name="_xlnm.Print_Area" localSheetId="0">'Thx-abdomen normal dose'!$B$2:$T$24</definedName>
  </definedNames>
  <calcPr calcId="145621"/>
</workbook>
</file>

<file path=xl/calcChain.xml><?xml version="1.0" encoding="utf-8"?>
<calcChain xmlns="http://schemas.openxmlformats.org/spreadsheetml/2006/main">
  <c r="F15" i="4" l="1"/>
  <c r="I15" i="4" s="1"/>
  <c r="P10" i="4" l="1"/>
  <c r="S10" i="4" s="1"/>
  <c r="P11" i="4"/>
  <c r="S11" i="4" s="1"/>
  <c r="P12" i="4"/>
  <c r="S12" i="4" s="1"/>
  <c r="P13" i="4"/>
  <c r="S13" i="4" s="1"/>
  <c r="P14" i="4"/>
  <c r="S14" i="4" s="1"/>
  <c r="P15" i="4"/>
  <c r="S15" i="4" s="1"/>
  <c r="P16" i="4"/>
  <c r="S16" i="4" s="1"/>
  <c r="P17" i="4"/>
  <c r="S17" i="4" s="1"/>
  <c r="P18" i="4"/>
  <c r="S18" i="4" s="1"/>
  <c r="P9" i="4"/>
  <c r="S9" i="4" s="1"/>
  <c r="F8" i="4"/>
  <c r="I8" i="4" s="1"/>
  <c r="F9" i="4"/>
  <c r="I9" i="4" s="1"/>
  <c r="F10" i="4"/>
  <c r="I10" i="4" s="1"/>
  <c r="F11" i="4"/>
  <c r="I11" i="4" s="1"/>
  <c r="F12" i="4"/>
  <c r="I12" i="4" s="1"/>
  <c r="F13" i="4"/>
  <c r="I13" i="4" s="1"/>
  <c r="F14" i="4"/>
  <c r="I14" i="4" s="1"/>
  <c r="F7" i="4"/>
  <c r="I7" i="4" s="1"/>
  <c r="K8" i="4"/>
  <c r="N8" i="4" s="1"/>
  <c r="K9" i="4"/>
  <c r="N9" i="4" s="1"/>
  <c r="K10" i="4"/>
  <c r="N10" i="4" s="1"/>
  <c r="K11" i="4"/>
  <c r="N11" i="4" s="1"/>
  <c r="K12" i="4"/>
  <c r="N12" i="4" s="1"/>
  <c r="K13" i="4"/>
  <c r="N13" i="4" s="1"/>
  <c r="K14" i="4"/>
  <c r="N14" i="4" s="1"/>
  <c r="K15" i="4"/>
  <c r="N15" i="4" s="1"/>
  <c r="K7" i="4"/>
  <c r="N7" i="4" l="1"/>
</calcChain>
</file>

<file path=xl/sharedStrings.xml><?xml version="1.0" encoding="utf-8"?>
<sst xmlns="http://schemas.openxmlformats.org/spreadsheetml/2006/main" count="146" uniqueCount="38">
  <si>
    <t>Atleter</t>
  </si>
  <si>
    <t>Overvektige</t>
  </si>
  <si>
    <t>sek</t>
  </si>
  <si>
    <t>@</t>
  </si>
  <si>
    <t>ml</t>
  </si>
  <si>
    <t>ml/s</t>
  </si>
  <si>
    <t>Kroppsvekt</t>
  </si>
  <si>
    <t>mg/ml</t>
  </si>
  <si>
    <t>mg J / kg</t>
  </si>
  <si>
    <t>kg</t>
  </si>
  <si>
    <t>-</t>
  </si>
  <si>
    <t>ca. 0,6</t>
  </si>
  <si>
    <t>Basert på kroppsvekt og kroppstype, avrundet til nærmeste 5 ml</t>
  </si>
  <si>
    <t>Dokumentansvarlig:</t>
  </si>
  <si>
    <t>Oppdatert:</t>
  </si>
  <si>
    <t>Atleter:</t>
  </si>
  <si>
    <t>Normalvektige:</t>
  </si>
  <si>
    <t>Overvektige:</t>
  </si>
  <si>
    <t>Dosering:</t>
  </si>
  <si>
    <t>Jod konsentrasjon:</t>
  </si>
  <si>
    <t>Injeksjonstid:</t>
  </si>
  <si>
    <t>*Optimal vascular and parenchymal contrast enhancement: the current state of the art.
Radiol Clin North Am. 2009 Jan;47(1):13-26. doi: 10.1016/j.rcl.2008.10.009</t>
  </si>
  <si>
    <r>
      <rPr>
        <b/>
        <sz val="11"/>
        <color theme="1"/>
        <rFont val="Calibri"/>
        <family val="2"/>
        <scheme val="minor"/>
      </rPr>
      <t xml:space="preserve">Informasjon til bruk av skjemaet: </t>
    </r>
    <r>
      <rPr>
        <sz val="11"/>
        <color theme="1"/>
        <rFont val="Calibri"/>
        <family val="2"/>
        <scheme val="minor"/>
      </rPr>
      <t xml:space="preserve">
Beregningen skjer automatisk ved endring av Jod konsentrasjon, injeksjonstid og doseringsfelter. Verdiene avrundes til nærmeste 5 ml. Formelen bruker den øvre grensen av det aktuelle kroppsvektnivået (altså 65 kg ved 61-65kg). Ved behov kan formlene kopieres lenger ned for atleter og normalvektige (ikke mer plass enn 200 ml i sprøyten).
</t>
    </r>
  </si>
  <si>
    <t>Fleischmann et al 2009*</t>
  </si>
  <si>
    <t>Bae et al 2010**</t>
  </si>
  <si>
    <t>**Intravenous contrast medium administration and scan timing at CT: considerations and approaches.
Radiology. 2010 Jul;256(1):32-61. doi: 10.1148/radiol.10090908.</t>
  </si>
  <si>
    <t>(Adipøse, høy fettandel)</t>
  </si>
  <si>
    <r>
      <t xml:space="preserve">Refereanseverdier:
</t>
    </r>
    <r>
      <rPr>
        <sz val="9"/>
        <color theme="1"/>
        <rFont val="Calibri"/>
        <family val="2"/>
        <scheme val="minor"/>
      </rPr>
      <t>(for abdomen)</t>
    </r>
  </si>
  <si>
    <t>***The optimal contrast media policy in CT of the liver. Part I: Technical notes.
Acta Radiol. 2011 Jun 1;52(5):467-72. doi: 10.1258/ar.2011.100499. Epub 2011 Mar 17.</t>
  </si>
  <si>
    <t>Rengo et al. 2011***</t>
  </si>
  <si>
    <t>Rikshospitalet
(versjon 2014)</t>
  </si>
  <si>
    <t>0,5-0,6</t>
  </si>
  <si>
    <t>Kontrastmiddeldosering CT:</t>
  </si>
  <si>
    <t>Abdomen normal dose</t>
  </si>
  <si>
    <t>Rikshospitalet
 (versjon 2010)</t>
  </si>
  <si>
    <t>Normale</t>
  </si>
  <si>
    <t>(Lav fettandel + høy muskelmasse,
unge menn)</t>
  </si>
  <si>
    <t xml:space="preserve">Gjelder protokoller: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</si>
</sst>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1" fontId="1" fillId="2" borderId="1" xfId="0" applyNumberFormat="1" applyFont="1" applyFill="1" applyBorder="1" applyAlignment="1">
      <alignment horizontal="right" vertical="center"/>
    </xf>
    <xf numFmtId="1" fontId="1" fillId="2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1" fontId="1" fillId="2" borderId="21" xfId="0" applyNumberFormat="1" applyFont="1" applyFill="1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" fontId="0" fillId="2" borderId="1" xfId="0" applyNumberFormat="1" applyFont="1" applyFill="1" applyBorder="1" applyAlignment="1">
      <alignment horizontal="right" vertical="center"/>
    </xf>
    <xf numFmtId="1" fontId="0" fillId="2" borderId="2" xfId="0" applyNumberFormat="1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vertical="center"/>
    </xf>
    <xf numFmtId="1" fontId="0" fillId="3" borderId="1" xfId="0" applyNumberFormat="1" applyFont="1" applyFill="1" applyBorder="1" applyAlignment="1">
      <alignment horizontal="right" vertical="center"/>
    </xf>
    <xf numFmtId="1" fontId="0" fillId="3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horizontal="right" vertical="center"/>
    </xf>
    <xf numFmtId="1" fontId="1" fillId="3" borderId="2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1" fontId="0" fillId="3" borderId="4" xfId="0" applyNumberFormat="1" applyFont="1" applyFill="1" applyBorder="1" applyAlignment="1">
      <alignment horizontal="right" vertical="center"/>
    </xf>
    <xf numFmtId="1" fontId="0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right" vertical="center"/>
    </xf>
    <xf numFmtId="1" fontId="1" fillId="3" borderId="0" xfId="0" applyNumberFormat="1" applyFont="1" applyFill="1" applyBorder="1" applyAlignment="1">
      <alignment horizontal="left" vertical="center"/>
    </xf>
    <xf numFmtId="164" fontId="1" fillId="3" borderId="0" xfId="0" applyNumberFormat="1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1" fontId="0" fillId="2" borderId="21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center" vertical="center"/>
    </xf>
    <xf numFmtId="164" fontId="0" fillId="2" borderId="19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8" xfId="0" applyFill="1" applyBorder="1"/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/>
    <xf numFmtId="0" fontId="0" fillId="3" borderId="2" xfId="0" applyFill="1" applyBorder="1"/>
    <xf numFmtId="0" fontId="0" fillId="3" borderId="7" xfId="0" applyFill="1" applyBorder="1"/>
    <xf numFmtId="0" fontId="1" fillId="3" borderId="1" xfId="0" applyFont="1" applyFill="1" applyBorder="1" applyAlignment="1"/>
    <xf numFmtId="0" fontId="1" fillId="3" borderId="7" xfId="0" applyFont="1" applyFill="1" applyBorder="1" applyAlignment="1"/>
    <xf numFmtId="0" fontId="1" fillId="3" borderId="7" xfId="0" applyFont="1" applyFill="1" applyBorder="1" applyAlignment="1">
      <alignment horizontal="right"/>
    </xf>
    <xf numFmtId="0" fontId="0" fillId="3" borderId="0" xfId="0" applyFont="1" applyFill="1" applyBorder="1" applyAlignment="1"/>
    <xf numFmtId="0" fontId="0" fillId="3" borderId="7" xfId="0" applyFont="1" applyFill="1" applyBorder="1" applyAlignment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0" fontId="2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2" fontId="0" fillId="0" borderId="4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 horizontal="left"/>
    </xf>
    <xf numFmtId="0" fontId="5" fillId="3" borderId="30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right"/>
    </xf>
    <xf numFmtId="0" fontId="5" fillId="3" borderId="29" xfId="0" applyFont="1" applyFill="1" applyBorder="1" applyAlignment="1">
      <alignment horizontal="right"/>
    </xf>
    <xf numFmtId="0" fontId="5" fillId="3" borderId="30" xfId="0" applyFont="1" applyFill="1" applyBorder="1" applyAlignment="1">
      <alignment horizontal="right"/>
    </xf>
    <xf numFmtId="2" fontId="1" fillId="3" borderId="0" xfId="0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/>
    </xf>
    <xf numFmtId="49" fontId="5" fillId="3" borderId="28" xfId="0" applyNumberFormat="1" applyFont="1" applyFill="1" applyBorder="1" applyAlignment="1">
      <alignment horizontal="center"/>
    </xf>
    <xf numFmtId="49" fontId="5" fillId="3" borderId="29" xfId="0" applyNumberFormat="1" applyFont="1" applyFill="1" applyBorder="1" applyAlignment="1">
      <alignment horizontal="center"/>
    </xf>
    <xf numFmtId="49" fontId="5" fillId="3" borderId="30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tabSelected="1" zoomScale="115" zoomScaleNormal="115" workbookViewId="0">
      <selection activeCell="W13" sqref="W13"/>
    </sheetView>
  </sheetViews>
  <sheetFormatPr baseColWidth="10" defaultRowHeight="15" x14ac:dyDescent="0.25"/>
  <cols>
    <col min="1" max="1" width="4.140625" style="43" customWidth="1"/>
    <col min="2" max="2" width="7.42578125" style="2" customWidth="1"/>
    <col min="3" max="3" width="1.42578125" style="2" customWidth="1"/>
    <col min="4" max="4" width="4.28515625" style="1" customWidth="1"/>
    <col min="5" max="5" width="5.7109375" customWidth="1"/>
    <col min="6" max="6" width="9.42578125" style="4" customWidth="1"/>
    <col min="7" max="7" width="4.28515625" customWidth="1"/>
    <col min="8" max="8" width="5.42578125" style="2" customWidth="1"/>
    <col min="9" max="9" width="4.42578125" customWidth="1"/>
    <col min="10" max="10" width="8.85546875" customWidth="1"/>
    <col min="11" max="11" width="9.42578125" style="4" customWidth="1"/>
    <col min="12" max="12" width="4.28515625" customWidth="1"/>
    <col min="13" max="13" width="5.42578125" style="2" customWidth="1"/>
    <col min="14" max="14" width="4.42578125" customWidth="1"/>
    <col min="15" max="15" width="8.85546875" customWidth="1"/>
    <col min="16" max="16" width="9.42578125" style="4" customWidth="1"/>
    <col min="17" max="17" width="4.28515625" customWidth="1"/>
    <col min="18" max="18" width="5.42578125" style="2" customWidth="1"/>
    <col min="19" max="19" width="4.42578125" customWidth="1"/>
    <col min="20" max="20" width="8.85546875" customWidth="1"/>
    <col min="21" max="21" width="3.42578125" customWidth="1"/>
    <col min="25" max="25" width="13.42578125" customWidth="1"/>
  </cols>
  <sheetData>
    <row r="1" spans="1:20" ht="15.75" thickBot="1" x14ac:dyDescent="0.3"/>
    <row r="2" spans="1:20" ht="32.25" customHeight="1" x14ac:dyDescent="0.25">
      <c r="B2" s="98" t="s">
        <v>32</v>
      </c>
      <c r="C2" s="99"/>
      <c r="D2" s="99"/>
      <c r="E2" s="99"/>
      <c r="F2" s="99"/>
      <c r="G2" s="99"/>
      <c r="H2" s="99"/>
      <c r="I2" s="99"/>
      <c r="J2" s="99"/>
      <c r="K2" s="96" t="s">
        <v>33</v>
      </c>
      <c r="L2" s="96"/>
      <c r="M2" s="96"/>
      <c r="N2" s="96"/>
      <c r="O2" s="96"/>
      <c r="P2" s="96"/>
      <c r="Q2" s="96"/>
      <c r="R2" s="96"/>
      <c r="S2" s="96"/>
      <c r="T2" s="97"/>
    </row>
    <row r="3" spans="1:20" ht="26.25" customHeight="1" thickBot="1" x14ac:dyDescent="0.3">
      <c r="B3" s="165" t="s">
        <v>37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7"/>
    </row>
    <row r="4" spans="1:20" ht="30.75" customHeight="1" x14ac:dyDescent="0.35">
      <c r="B4" s="131" t="s">
        <v>6</v>
      </c>
      <c r="C4" s="132"/>
      <c r="D4" s="132"/>
      <c r="E4" s="133"/>
      <c r="F4" s="121" t="s">
        <v>0</v>
      </c>
      <c r="G4" s="122"/>
      <c r="H4" s="122"/>
      <c r="I4" s="122"/>
      <c r="J4" s="123"/>
      <c r="K4" s="124" t="s">
        <v>35</v>
      </c>
      <c r="L4" s="122"/>
      <c r="M4" s="122"/>
      <c r="N4" s="122"/>
      <c r="O4" s="123"/>
      <c r="P4" s="124" t="s">
        <v>1</v>
      </c>
      <c r="Q4" s="122"/>
      <c r="R4" s="122"/>
      <c r="S4" s="122"/>
      <c r="T4" s="123"/>
    </row>
    <row r="5" spans="1:20" ht="15.75" hidden="1" customHeight="1" x14ac:dyDescent="0.25">
      <c r="B5" s="134"/>
      <c r="C5" s="135"/>
      <c r="D5" s="135"/>
      <c r="E5" s="136"/>
      <c r="F5" s="86"/>
      <c r="G5" s="87"/>
      <c r="H5" s="87"/>
      <c r="I5" s="87"/>
      <c r="J5" s="88"/>
      <c r="K5" s="89"/>
      <c r="L5" s="87"/>
      <c r="M5" s="87"/>
      <c r="N5" s="87"/>
      <c r="O5" s="88"/>
      <c r="P5" s="89"/>
      <c r="Q5" s="87"/>
      <c r="R5" s="87"/>
      <c r="S5" s="87"/>
      <c r="T5" s="88"/>
    </row>
    <row r="6" spans="1:20" s="5" customFormat="1" ht="28.5" customHeight="1" thickBot="1" x14ac:dyDescent="0.3">
      <c r="A6" s="44"/>
      <c r="B6" s="137"/>
      <c r="C6" s="138"/>
      <c r="D6" s="138"/>
      <c r="E6" s="139"/>
      <c r="F6" s="125" t="s">
        <v>36</v>
      </c>
      <c r="G6" s="126"/>
      <c r="H6" s="126"/>
      <c r="I6" s="126"/>
      <c r="J6" s="127"/>
      <c r="K6" s="128"/>
      <c r="L6" s="129"/>
      <c r="M6" s="129"/>
      <c r="N6" s="129"/>
      <c r="O6" s="130"/>
      <c r="P6" s="128" t="s">
        <v>26</v>
      </c>
      <c r="Q6" s="129"/>
      <c r="R6" s="129"/>
      <c r="S6" s="129"/>
      <c r="T6" s="130"/>
    </row>
    <row r="7" spans="1:20" ht="24.75" customHeight="1" x14ac:dyDescent="0.25">
      <c r="B7" s="35">
        <v>40</v>
      </c>
      <c r="C7" s="45" t="s">
        <v>10</v>
      </c>
      <c r="D7" s="36">
        <v>45</v>
      </c>
      <c r="E7" s="37" t="s">
        <v>9</v>
      </c>
      <c r="F7" s="38">
        <f t="shared" ref="F7:F14" si="0">CEILING((1000/$F$20)*$Q$20*D7,5)</f>
        <v>90</v>
      </c>
      <c r="G7" s="39" t="s">
        <v>4</v>
      </c>
      <c r="H7" s="40" t="s">
        <v>3</v>
      </c>
      <c r="I7" s="41">
        <f t="shared" ref="I7:I14" si="1">F7/$F$21</f>
        <v>2.25</v>
      </c>
      <c r="J7" s="42" t="s">
        <v>5</v>
      </c>
      <c r="K7" s="49">
        <f t="shared" ref="K7:K15" si="2">CEILING((1000/$F$20)*$Q$21*D7,5)</f>
        <v>80</v>
      </c>
      <c r="L7" s="50" t="s">
        <v>4</v>
      </c>
      <c r="M7" s="45" t="s">
        <v>3</v>
      </c>
      <c r="N7" s="51">
        <f t="shared" ref="N7:N15" si="3">K7/$F$21</f>
        <v>2</v>
      </c>
      <c r="O7" s="52" t="s">
        <v>5</v>
      </c>
      <c r="P7" s="38"/>
      <c r="Q7" s="39"/>
      <c r="R7" s="40"/>
      <c r="S7" s="41"/>
      <c r="T7" s="42"/>
    </row>
    <row r="8" spans="1:20" ht="24.75" customHeight="1" x14ac:dyDescent="0.25">
      <c r="B8" s="20">
        <v>46</v>
      </c>
      <c r="C8" s="34" t="s">
        <v>10</v>
      </c>
      <c r="D8" s="21">
        <v>50</v>
      </c>
      <c r="E8" s="9" t="s">
        <v>9</v>
      </c>
      <c r="F8" s="15">
        <f t="shared" si="0"/>
        <v>100</v>
      </c>
      <c r="G8" s="16" t="s">
        <v>4</v>
      </c>
      <c r="H8" s="17" t="s">
        <v>3</v>
      </c>
      <c r="I8" s="18">
        <f t="shared" si="1"/>
        <v>2.5</v>
      </c>
      <c r="J8" s="19" t="s">
        <v>5</v>
      </c>
      <c r="K8" s="6">
        <f t="shared" si="2"/>
        <v>90</v>
      </c>
      <c r="L8" s="7" t="s">
        <v>4</v>
      </c>
      <c r="M8" s="34" t="s">
        <v>3</v>
      </c>
      <c r="N8" s="8">
        <f t="shared" si="3"/>
        <v>2.25</v>
      </c>
      <c r="O8" s="10" t="s">
        <v>5</v>
      </c>
      <c r="P8" s="15"/>
      <c r="Q8" s="16"/>
      <c r="R8" s="17"/>
      <c r="S8" s="18"/>
      <c r="T8" s="19"/>
    </row>
    <row r="9" spans="1:20" ht="24.75" customHeight="1" x14ac:dyDescent="0.25">
      <c r="B9" s="22">
        <v>51</v>
      </c>
      <c r="C9" s="31" t="s">
        <v>10</v>
      </c>
      <c r="D9" s="23">
        <v>55</v>
      </c>
      <c r="E9" s="24" t="s">
        <v>9</v>
      </c>
      <c r="F9" s="25">
        <f t="shared" si="0"/>
        <v>110</v>
      </c>
      <c r="G9" s="26" t="s">
        <v>4</v>
      </c>
      <c r="H9" s="27" t="s">
        <v>3</v>
      </c>
      <c r="I9" s="28">
        <f t="shared" si="1"/>
        <v>2.75</v>
      </c>
      <c r="J9" s="33" t="s">
        <v>5</v>
      </c>
      <c r="K9" s="29">
        <f t="shared" si="2"/>
        <v>95</v>
      </c>
      <c r="L9" s="30" t="s">
        <v>4</v>
      </c>
      <c r="M9" s="31" t="s">
        <v>3</v>
      </c>
      <c r="N9" s="32">
        <f t="shared" si="3"/>
        <v>2.375</v>
      </c>
      <c r="O9" s="53" t="s">
        <v>5</v>
      </c>
      <c r="P9" s="25">
        <f t="shared" ref="P9:P18" si="4">CEILING((1000/$F$20)*$Q$22*D9,5)</f>
        <v>85</v>
      </c>
      <c r="Q9" s="26" t="s">
        <v>4</v>
      </c>
      <c r="R9" s="27" t="s">
        <v>3</v>
      </c>
      <c r="S9" s="28">
        <f t="shared" ref="S9:S18" si="5">P9/$F$21</f>
        <v>2.125</v>
      </c>
      <c r="T9" s="33" t="s">
        <v>5</v>
      </c>
    </row>
    <row r="10" spans="1:20" ht="24.75" customHeight="1" x14ac:dyDescent="0.25">
      <c r="B10" s="20">
        <v>56</v>
      </c>
      <c r="C10" s="34" t="s">
        <v>10</v>
      </c>
      <c r="D10" s="21">
        <v>60</v>
      </c>
      <c r="E10" s="9" t="s">
        <v>9</v>
      </c>
      <c r="F10" s="15">
        <f t="shared" si="0"/>
        <v>120</v>
      </c>
      <c r="G10" s="16" t="s">
        <v>4</v>
      </c>
      <c r="H10" s="17" t="s">
        <v>3</v>
      </c>
      <c r="I10" s="18">
        <f t="shared" si="1"/>
        <v>3</v>
      </c>
      <c r="J10" s="19" t="s">
        <v>5</v>
      </c>
      <c r="K10" s="6">
        <f t="shared" si="2"/>
        <v>105</v>
      </c>
      <c r="L10" s="7" t="s">
        <v>4</v>
      </c>
      <c r="M10" s="34" t="s">
        <v>3</v>
      </c>
      <c r="N10" s="8">
        <f t="shared" si="3"/>
        <v>2.625</v>
      </c>
      <c r="O10" s="10" t="s">
        <v>5</v>
      </c>
      <c r="P10" s="15">
        <f t="shared" si="4"/>
        <v>90</v>
      </c>
      <c r="Q10" s="16" t="s">
        <v>4</v>
      </c>
      <c r="R10" s="17" t="s">
        <v>3</v>
      </c>
      <c r="S10" s="18">
        <f t="shared" si="5"/>
        <v>2.25</v>
      </c>
      <c r="T10" s="19" t="s">
        <v>5</v>
      </c>
    </row>
    <row r="11" spans="1:20" ht="24.75" customHeight="1" x14ac:dyDescent="0.25">
      <c r="B11" s="22">
        <v>61</v>
      </c>
      <c r="C11" s="31" t="s">
        <v>10</v>
      </c>
      <c r="D11" s="23">
        <v>65</v>
      </c>
      <c r="E11" s="24" t="s">
        <v>9</v>
      </c>
      <c r="F11" s="25">
        <f t="shared" si="0"/>
        <v>130</v>
      </c>
      <c r="G11" s="26" t="s">
        <v>4</v>
      </c>
      <c r="H11" s="27" t="s">
        <v>3</v>
      </c>
      <c r="I11" s="28">
        <f t="shared" si="1"/>
        <v>3.25</v>
      </c>
      <c r="J11" s="33" t="s">
        <v>5</v>
      </c>
      <c r="K11" s="29">
        <f t="shared" si="2"/>
        <v>115</v>
      </c>
      <c r="L11" s="30" t="s">
        <v>4</v>
      </c>
      <c r="M11" s="31" t="s">
        <v>3</v>
      </c>
      <c r="N11" s="32">
        <f t="shared" si="3"/>
        <v>2.875</v>
      </c>
      <c r="O11" s="53" t="s">
        <v>5</v>
      </c>
      <c r="P11" s="25">
        <f t="shared" si="4"/>
        <v>100</v>
      </c>
      <c r="Q11" s="26" t="s">
        <v>4</v>
      </c>
      <c r="R11" s="27" t="s">
        <v>3</v>
      </c>
      <c r="S11" s="28">
        <f t="shared" si="5"/>
        <v>2.5</v>
      </c>
      <c r="T11" s="33" t="s">
        <v>5</v>
      </c>
    </row>
    <row r="12" spans="1:20" ht="24.75" customHeight="1" x14ac:dyDescent="0.25">
      <c r="B12" s="20">
        <v>66</v>
      </c>
      <c r="C12" s="34" t="s">
        <v>10</v>
      </c>
      <c r="D12" s="21">
        <v>70</v>
      </c>
      <c r="E12" s="9" t="s">
        <v>9</v>
      </c>
      <c r="F12" s="15">
        <f t="shared" si="0"/>
        <v>140</v>
      </c>
      <c r="G12" s="16" t="s">
        <v>4</v>
      </c>
      <c r="H12" s="17" t="s">
        <v>3</v>
      </c>
      <c r="I12" s="18">
        <f t="shared" si="1"/>
        <v>3.5</v>
      </c>
      <c r="J12" s="19" t="s">
        <v>5</v>
      </c>
      <c r="K12" s="6">
        <f t="shared" si="2"/>
        <v>120</v>
      </c>
      <c r="L12" s="7" t="s">
        <v>4</v>
      </c>
      <c r="M12" s="34" t="s">
        <v>3</v>
      </c>
      <c r="N12" s="8">
        <f t="shared" si="3"/>
        <v>3</v>
      </c>
      <c r="O12" s="10" t="s">
        <v>5</v>
      </c>
      <c r="P12" s="15">
        <f t="shared" si="4"/>
        <v>105</v>
      </c>
      <c r="Q12" s="16" t="s">
        <v>4</v>
      </c>
      <c r="R12" s="17" t="s">
        <v>3</v>
      </c>
      <c r="S12" s="18">
        <f t="shared" si="5"/>
        <v>2.625</v>
      </c>
      <c r="T12" s="19" t="s">
        <v>5</v>
      </c>
    </row>
    <row r="13" spans="1:20" ht="24.75" customHeight="1" x14ac:dyDescent="0.25">
      <c r="B13" s="22">
        <v>71</v>
      </c>
      <c r="C13" s="31" t="s">
        <v>10</v>
      </c>
      <c r="D13" s="23">
        <v>80</v>
      </c>
      <c r="E13" s="24" t="s">
        <v>9</v>
      </c>
      <c r="F13" s="25">
        <f t="shared" si="0"/>
        <v>160</v>
      </c>
      <c r="G13" s="26" t="s">
        <v>4</v>
      </c>
      <c r="H13" s="27" t="s">
        <v>3</v>
      </c>
      <c r="I13" s="28">
        <f t="shared" si="1"/>
        <v>4</v>
      </c>
      <c r="J13" s="33" t="s">
        <v>5</v>
      </c>
      <c r="K13" s="29">
        <f t="shared" si="2"/>
        <v>140</v>
      </c>
      <c r="L13" s="30" t="s">
        <v>4</v>
      </c>
      <c r="M13" s="31" t="s">
        <v>3</v>
      </c>
      <c r="N13" s="32">
        <f t="shared" si="3"/>
        <v>3.5</v>
      </c>
      <c r="O13" s="53" t="s">
        <v>5</v>
      </c>
      <c r="P13" s="25">
        <f t="shared" si="4"/>
        <v>120</v>
      </c>
      <c r="Q13" s="26" t="s">
        <v>4</v>
      </c>
      <c r="R13" s="27" t="s">
        <v>3</v>
      </c>
      <c r="S13" s="28">
        <f t="shared" si="5"/>
        <v>3</v>
      </c>
      <c r="T13" s="33" t="s">
        <v>5</v>
      </c>
    </row>
    <row r="14" spans="1:20" ht="24.75" customHeight="1" x14ac:dyDescent="0.25">
      <c r="B14" s="20">
        <v>81</v>
      </c>
      <c r="C14" s="34" t="s">
        <v>10</v>
      </c>
      <c r="D14" s="21">
        <v>90</v>
      </c>
      <c r="E14" s="9" t="s">
        <v>9</v>
      </c>
      <c r="F14" s="15">
        <f t="shared" si="0"/>
        <v>180</v>
      </c>
      <c r="G14" s="16" t="s">
        <v>4</v>
      </c>
      <c r="H14" s="17" t="s">
        <v>3</v>
      </c>
      <c r="I14" s="18">
        <f t="shared" si="1"/>
        <v>4.5</v>
      </c>
      <c r="J14" s="19" t="s">
        <v>5</v>
      </c>
      <c r="K14" s="6">
        <f t="shared" si="2"/>
        <v>155</v>
      </c>
      <c r="L14" s="7" t="s">
        <v>4</v>
      </c>
      <c r="M14" s="34" t="s">
        <v>3</v>
      </c>
      <c r="N14" s="8">
        <f t="shared" si="3"/>
        <v>3.875</v>
      </c>
      <c r="O14" s="10" t="s">
        <v>5</v>
      </c>
      <c r="P14" s="15">
        <f t="shared" si="4"/>
        <v>135</v>
      </c>
      <c r="Q14" s="16" t="s">
        <v>4</v>
      </c>
      <c r="R14" s="17" t="s">
        <v>3</v>
      </c>
      <c r="S14" s="18">
        <f t="shared" si="5"/>
        <v>3.375</v>
      </c>
      <c r="T14" s="19" t="s">
        <v>5</v>
      </c>
    </row>
    <row r="15" spans="1:20" ht="24.75" customHeight="1" x14ac:dyDescent="0.25">
      <c r="B15" s="22">
        <v>91</v>
      </c>
      <c r="C15" s="31" t="s">
        <v>10</v>
      </c>
      <c r="D15" s="23">
        <v>100</v>
      </c>
      <c r="E15" s="24" t="s">
        <v>9</v>
      </c>
      <c r="F15" s="25">
        <f t="shared" ref="F15" si="6">CEILING((1000/$F$20)*$Q$20*D15,5)</f>
        <v>200</v>
      </c>
      <c r="G15" s="26" t="s">
        <v>4</v>
      </c>
      <c r="H15" s="27" t="s">
        <v>3</v>
      </c>
      <c r="I15" s="28">
        <f t="shared" ref="I15" si="7">F15/$F$21</f>
        <v>5</v>
      </c>
      <c r="J15" s="33" t="s">
        <v>5</v>
      </c>
      <c r="K15" s="29">
        <f t="shared" si="2"/>
        <v>175</v>
      </c>
      <c r="L15" s="30" t="s">
        <v>4</v>
      </c>
      <c r="M15" s="31" t="s">
        <v>3</v>
      </c>
      <c r="N15" s="32">
        <f t="shared" si="3"/>
        <v>4.375</v>
      </c>
      <c r="O15" s="53" t="s">
        <v>5</v>
      </c>
      <c r="P15" s="25">
        <f t="shared" si="4"/>
        <v>150</v>
      </c>
      <c r="Q15" s="26" t="s">
        <v>4</v>
      </c>
      <c r="R15" s="27" t="s">
        <v>3</v>
      </c>
      <c r="S15" s="28">
        <f t="shared" si="5"/>
        <v>3.75</v>
      </c>
      <c r="T15" s="33" t="s">
        <v>5</v>
      </c>
    </row>
    <row r="16" spans="1:20" ht="24.75" customHeight="1" x14ac:dyDescent="0.25">
      <c r="B16" s="20">
        <v>101</v>
      </c>
      <c r="C16" s="34" t="s">
        <v>10</v>
      </c>
      <c r="D16" s="21">
        <v>110</v>
      </c>
      <c r="E16" s="9" t="s">
        <v>9</v>
      </c>
      <c r="F16" s="15"/>
      <c r="G16" s="16"/>
      <c r="H16" s="17"/>
      <c r="I16" s="18"/>
      <c r="J16" s="19"/>
      <c r="K16" s="6"/>
      <c r="L16" s="7"/>
      <c r="M16" s="34"/>
      <c r="N16" s="8"/>
      <c r="O16" s="10"/>
      <c r="P16" s="15">
        <f t="shared" si="4"/>
        <v>165</v>
      </c>
      <c r="Q16" s="16" t="s">
        <v>4</v>
      </c>
      <c r="R16" s="17" t="s">
        <v>3</v>
      </c>
      <c r="S16" s="18">
        <f t="shared" si="5"/>
        <v>4.125</v>
      </c>
      <c r="T16" s="19" t="s">
        <v>5</v>
      </c>
    </row>
    <row r="17" spans="1:23" ht="24.75" customHeight="1" x14ac:dyDescent="0.25">
      <c r="B17" s="22">
        <v>111</v>
      </c>
      <c r="C17" s="31" t="s">
        <v>10</v>
      </c>
      <c r="D17" s="23">
        <v>120</v>
      </c>
      <c r="E17" s="24" t="s">
        <v>9</v>
      </c>
      <c r="F17" s="25"/>
      <c r="G17" s="26"/>
      <c r="H17" s="27"/>
      <c r="I17" s="28"/>
      <c r="J17" s="33"/>
      <c r="K17" s="25"/>
      <c r="L17" s="26"/>
      <c r="M17" s="27"/>
      <c r="N17" s="28"/>
      <c r="O17" s="33"/>
      <c r="P17" s="25">
        <f t="shared" si="4"/>
        <v>180</v>
      </c>
      <c r="Q17" s="26" t="s">
        <v>4</v>
      </c>
      <c r="R17" s="27" t="s">
        <v>3</v>
      </c>
      <c r="S17" s="28">
        <f t="shared" si="5"/>
        <v>4.5</v>
      </c>
      <c r="T17" s="33" t="s">
        <v>5</v>
      </c>
    </row>
    <row r="18" spans="1:23" ht="24.75" customHeight="1" thickBot="1" x14ac:dyDescent="0.3">
      <c r="A18"/>
      <c r="B18" s="59">
        <v>120</v>
      </c>
      <c r="C18" s="48" t="s">
        <v>10</v>
      </c>
      <c r="D18" s="46">
        <v>130</v>
      </c>
      <c r="E18" s="47" t="s">
        <v>9</v>
      </c>
      <c r="F18" s="12"/>
      <c r="G18" s="11"/>
      <c r="H18" s="13"/>
      <c r="I18" s="11"/>
      <c r="J18" s="14"/>
      <c r="K18" s="54"/>
      <c r="L18" s="55"/>
      <c r="M18" s="56"/>
      <c r="N18" s="57"/>
      <c r="O18" s="58"/>
      <c r="P18" s="54">
        <f t="shared" si="4"/>
        <v>195</v>
      </c>
      <c r="Q18" s="55" t="s">
        <v>4</v>
      </c>
      <c r="R18" s="56" t="s">
        <v>3</v>
      </c>
      <c r="S18" s="57">
        <f t="shared" si="5"/>
        <v>4.875</v>
      </c>
      <c r="T18" s="58" t="s">
        <v>5</v>
      </c>
    </row>
    <row r="19" spans="1:23" ht="6" customHeight="1" x14ac:dyDescent="0.25">
      <c r="A19"/>
    </row>
    <row r="20" spans="1:23" ht="16.5" customHeight="1" x14ac:dyDescent="0.25">
      <c r="A20"/>
      <c r="B20" s="112" t="s">
        <v>19</v>
      </c>
      <c r="C20" s="113"/>
      <c r="D20" s="113"/>
      <c r="E20" s="113"/>
      <c r="F20" s="63">
        <v>350</v>
      </c>
      <c r="G20" s="74" t="s">
        <v>7</v>
      </c>
      <c r="H20" s="64"/>
      <c r="I20" s="64"/>
      <c r="J20" s="65"/>
      <c r="K20" s="63"/>
      <c r="L20" s="65"/>
      <c r="M20" s="67" t="s">
        <v>18</v>
      </c>
      <c r="N20" s="64"/>
      <c r="O20" s="113" t="s">
        <v>15</v>
      </c>
      <c r="P20" s="113"/>
      <c r="Q20" s="173">
        <v>0.7</v>
      </c>
      <c r="R20" s="173"/>
      <c r="S20" s="74" t="s">
        <v>8</v>
      </c>
      <c r="T20" s="75"/>
    </row>
    <row r="21" spans="1:23" x14ac:dyDescent="0.25">
      <c r="A21"/>
      <c r="B21" s="114" t="s">
        <v>20</v>
      </c>
      <c r="C21" s="115"/>
      <c r="D21" s="115"/>
      <c r="E21" s="115"/>
      <c r="F21" s="69">
        <v>40</v>
      </c>
      <c r="G21" s="77" t="s">
        <v>2</v>
      </c>
      <c r="H21" s="68"/>
      <c r="I21" s="68"/>
      <c r="J21" s="66"/>
      <c r="K21" s="69"/>
      <c r="L21" s="66"/>
      <c r="M21" s="61"/>
      <c r="N21" s="70"/>
      <c r="O21" s="117" t="s">
        <v>16</v>
      </c>
      <c r="P21" s="117"/>
      <c r="Q21" s="164">
        <v>0.6</v>
      </c>
      <c r="R21" s="164"/>
      <c r="S21" s="60" t="s">
        <v>8</v>
      </c>
      <c r="T21" s="76"/>
      <c r="V21" s="3"/>
      <c r="W21" s="3"/>
    </row>
    <row r="22" spans="1:23" x14ac:dyDescent="0.25">
      <c r="A22"/>
      <c r="B22" s="140" t="s">
        <v>12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2"/>
      <c r="M22" s="61"/>
      <c r="N22" s="70"/>
      <c r="O22" s="117" t="s">
        <v>17</v>
      </c>
      <c r="P22" s="117"/>
      <c r="Q22" s="164">
        <v>0.52</v>
      </c>
      <c r="R22" s="164"/>
      <c r="S22" s="60" t="s">
        <v>8</v>
      </c>
      <c r="T22" s="76"/>
      <c r="V22" s="3"/>
      <c r="W22" s="3"/>
    </row>
    <row r="23" spans="1:23" x14ac:dyDescent="0.25">
      <c r="A23"/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5"/>
      <c r="M23" s="72"/>
      <c r="N23" s="71"/>
      <c r="O23" s="71"/>
      <c r="P23" s="71"/>
      <c r="Q23" s="66"/>
      <c r="R23" s="73"/>
      <c r="S23" s="66"/>
      <c r="T23" s="62"/>
      <c r="V23" s="3"/>
      <c r="W23" s="3"/>
    </row>
    <row r="24" spans="1:23" ht="14.25" customHeight="1" x14ac:dyDescent="0.25">
      <c r="B24" s="155" t="s">
        <v>13</v>
      </c>
      <c r="C24" s="156"/>
      <c r="D24" s="156"/>
      <c r="E24" s="157"/>
      <c r="F24" s="158"/>
      <c r="G24" s="159"/>
      <c r="H24" s="159"/>
      <c r="I24" s="159"/>
      <c r="J24" s="159"/>
      <c r="K24" s="159"/>
      <c r="L24" s="160"/>
      <c r="M24" s="161" t="s">
        <v>14</v>
      </c>
      <c r="N24" s="162"/>
      <c r="O24" s="163"/>
      <c r="P24" s="170"/>
      <c r="Q24" s="171"/>
      <c r="R24" s="171"/>
      <c r="S24" s="171"/>
      <c r="T24" s="172"/>
    </row>
    <row r="29" spans="1:23" x14ac:dyDescent="0.25">
      <c r="B29" s="146" t="s">
        <v>22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8"/>
    </row>
    <row r="30" spans="1:23" x14ac:dyDescent="0.25">
      <c r="B30" s="149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1"/>
    </row>
    <row r="31" spans="1:23" x14ac:dyDescent="0.25"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1"/>
    </row>
    <row r="32" spans="1:23" x14ac:dyDescent="0.25"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1"/>
    </row>
    <row r="33" spans="1:26" x14ac:dyDescent="0.25">
      <c r="B33" s="152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4"/>
    </row>
    <row r="35" spans="1:26" ht="31.5" customHeight="1" x14ac:dyDescent="0.25">
      <c r="B35" s="168" t="s">
        <v>27</v>
      </c>
      <c r="C35" s="169"/>
      <c r="D35" s="169"/>
      <c r="E35" s="169"/>
      <c r="F35" s="174" t="s">
        <v>34</v>
      </c>
      <c r="G35" s="175"/>
      <c r="H35" s="176"/>
      <c r="I35" s="174" t="s">
        <v>30</v>
      </c>
      <c r="J35" s="175"/>
      <c r="K35" s="176"/>
      <c r="L35" s="174" t="s">
        <v>23</v>
      </c>
      <c r="M35" s="175"/>
      <c r="N35" s="176"/>
      <c r="O35" s="174" t="s">
        <v>24</v>
      </c>
      <c r="P35" s="176"/>
      <c r="Q35" s="174" t="s">
        <v>29</v>
      </c>
      <c r="R35" s="175"/>
      <c r="S35" s="176"/>
      <c r="T35" s="85"/>
      <c r="U35" s="85"/>
    </row>
    <row r="36" spans="1:26" x14ac:dyDescent="0.25">
      <c r="B36" s="112" t="s">
        <v>15</v>
      </c>
      <c r="C36" s="113"/>
      <c r="D36" s="113"/>
      <c r="E36" s="113"/>
      <c r="F36" s="100">
        <v>0.875</v>
      </c>
      <c r="G36" s="101"/>
      <c r="H36" s="102"/>
      <c r="I36" s="100">
        <v>0.88</v>
      </c>
      <c r="J36" s="101"/>
      <c r="K36" s="102"/>
      <c r="L36" s="100"/>
      <c r="M36" s="101"/>
      <c r="N36" s="102"/>
      <c r="O36" s="100"/>
      <c r="P36" s="102"/>
      <c r="Q36" s="106">
        <v>0.66</v>
      </c>
      <c r="R36" s="107"/>
      <c r="S36" s="108"/>
      <c r="T36" s="84"/>
      <c r="U36" s="84"/>
    </row>
    <row r="37" spans="1:26" x14ac:dyDescent="0.25">
      <c r="B37" s="116" t="s">
        <v>16</v>
      </c>
      <c r="C37" s="117"/>
      <c r="D37" s="117"/>
      <c r="E37" s="117"/>
      <c r="F37" s="118">
        <v>0.7</v>
      </c>
      <c r="G37" s="119"/>
      <c r="H37" s="120"/>
      <c r="I37" s="100">
        <v>0.71</v>
      </c>
      <c r="J37" s="101"/>
      <c r="K37" s="102"/>
      <c r="L37" s="100" t="s">
        <v>11</v>
      </c>
      <c r="M37" s="101"/>
      <c r="N37" s="102"/>
      <c r="O37" s="100" t="s">
        <v>31</v>
      </c>
      <c r="P37" s="102"/>
      <c r="Q37" s="106">
        <v>0.57999999999999996</v>
      </c>
      <c r="R37" s="107"/>
      <c r="S37" s="108"/>
      <c r="T37" s="84"/>
      <c r="U37" s="84"/>
    </row>
    <row r="38" spans="1:26" x14ac:dyDescent="0.25">
      <c r="B38" s="114" t="s">
        <v>17</v>
      </c>
      <c r="C38" s="115"/>
      <c r="D38" s="115"/>
      <c r="E38" s="115"/>
      <c r="F38" s="103">
        <v>0.52499999999999991</v>
      </c>
      <c r="G38" s="104"/>
      <c r="H38" s="105"/>
      <c r="I38" s="103">
        <v>0.54</v>
      </c>
      <c r="J38" s="104"/>
      <c r="K38" s="105"/>
      <c r="L38" s="103"/>
      <c r="M38" s="104"/>
      <c r="N38" s="105"/>
      <c r="O38" s="103"/>
      <c r="P38" s="105"/>
      <c r="Q38" s="109">
        <v>0.5</v>
      </c>
      <c r="R38" s="110"/>
      <c r="S38" s="111"/>
      <c r="T38" s="84"/>
      <c r="U38" s="84"/>
    </row>
    <row r="39" spans="1:26" ht="14.25" customHeight="1" x14ac:dyDescent="0.25">
      <c r="R39" s="79"/>
      <c r="S39" s="78"/>
      <c r="T39" s="78"/>
      <c r="U39" s="78"/>
      <c r="V39" s="78"/>
      <c r="W39" s="78"/>
      <c r="X39" s="78"/>
      <c r="Y39" s="78"/>
      <c r="Z39" s="78"/>
    </row>
    <row r="40" spans="1:26" s="5" customFormat="1" ht="16.5" customHeight="1" x14ac:dyDescent="0.25">
      <c r="A40" s="44"/>
      <c r="B40" s="90" t="s">
        <v>21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2"/>
      <c r="P40" s="80"/>
      <c r="R40" s="81"/>
      <c r="S40" s="82"/>
      <c r="T40" s="82"/>
      <c r="U40" s="82"/>
      <c r="V40" s="82"/>
      <c r="W40" s="82"/>
      <c r="X40" s="82"/>
      <c r="Y40" s="82"/>
      <c r="Z40" s="82"/>
    </row>
    <row r="41" spans="1:26" s="5" customFormat="1" ht="16.5" customHeight="1" x14ac:dyDescent="0.25">
      <c r="A41" s="44"/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5"/>
      <c r="P41" s="80"/>
      <c r="R41" s="81"/>
      <c r="S41" s="82"/>
      <c r="T41" s="82"/>
      <c r="U41" s="82"/>
      <c r="V41" s="82"/>
      <c r="W41" s="82"/>
      <c r="X41" s="82"/>
      <c r="Y41" s="82"/>
      <c r="Z41" s="82"/>
    </row>
    <row r="42" spans="1:26" s="5" customFormat="1" ht="16.5" customHeight="1" x14ac:dyDescent="0.25">
      <c r="A42" s="44"/>
      <c r="B42" s="90" t="s">
        <v>25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2"/>
      <c r="P42" s="80"/>
      <c r="R42" s="83"/>
    </row>
    <row r="43" spans="1:26" s="5" customFormat="1" ht="16.5" customHeight="1" x14ac:dyDescent="0.25">
      <c r="A43" s="44"/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5"/>
      <c r="P43" s="80"/>
      <c r="R43" s="83"/>
    </row>
    <row r="44" spans="1:26" x14ac:dyDescent="0.25">
      <c r="B44" s="90" t="s">
        <v>28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</row>
    <row r="45" spans="1:26" x14ac:dyDescent="0.25"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5"/>
    </row>
    <row r="47" spans="1:26" x14ac:dyDescent="0.25">
      <c r="B47" s="1"/>
    </row>
    <row r="48" spans="1:26" x14ac:dyDescent="0.25">
      <c r="B48" s="1"/>
    </row>
  </sheetData>
  <mergeCells count="51">
    <mergeCell ref="B3:T3"/>
    <mergeCell ref="B35:E35"/>
    <mergeCell ref="Q21:R21"/>
    <mergeCell ref="O20:P20"/>
    <mergeCell ref="O21:P21"/>
    <mergeCell ref="O22:P22"/>
    <mergeCell ref="P24:T24"/>
    <mergeCell ref="Q20:R20"/>
    <mergeCell ref="Q35:S35"/>
    <mergeCell ref="F35:H35"/>
    <mergeCell ref="I35:K35"/>
    <mergeCell ref="L35:N35"/>
    <mergeCell ref="O35:P35"/>
    <mergeCell ref="B42:O43"/>
    <mergeCell ref="F4:J4"/>
    <mergeCell ref="K4:O4"/>
    <mergeCell ref="P4:T4"/>
    <mergeCell ref="F6:J6"/>
    <mergeCell ref="P6:T6"/>
    <mergeCell ref="K6:O6"/>
    <mergeCell ref="B4:E6"/>
    <mergeCell ref="B22:L23"/>
    <mergeCell ref="B20:E20"/>
    <mergeCell ref="B21:E21"/>
    <mergeCell ref="B29:T33"/>
    <mergeCell ref="B24:E24"/>
    <mergeCell ref="F24:L24"/>
    <mergeCell ref="M24:O24"/>
    <mergeCell ref="Q22:R22"/>
    <mergeCell ref="B37:E37"/>
    <mergeCell ref="O37:P37"/>
    <mergeCell ref="O38:P38"/>
    <mergeCell ref="F36:H36"/>
    <mergeCell ref="F37:H37"/>
    <mergeCell ref="F38:H38"/>
    <mergeCell ref="B44:O45"/>
    <mergeCell ref="K2:T2"/>
    <mergeCell ref="B2:J2"/>
    <mergeCell ref="L36:N36"/>
    <mergeCell ref="L37:N37"/>
    <mergeCell ref="L38:N38"/>
    <mergeCell ref="I36:K36"/>
    <mergeCell ref="I37:K37"/>
    <mergeCell ref="I38:K38"/>
    <mergeCell ref="O36:P36"/>
    <mergeCell ref="Q36:S36"/>
    <mergeCell ref="Q37:S37"/>
    <mergeCell ref="Q38:S38"/>
    <mergeCell ref="B36:E36"/>
    <mergeCell ref="B38:E38"/>
    <mergeCell ref="B40:O41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125D312F6B6C419ECC2E49DBB32FB8" ma:contentTypeVersion="24" ma:contentTypeDescription="Opprett et nytt dokument." ma:contentTypeScope="" ma:versionID="5985475ceded6734a2912fb6bac306c8">
  <xsd:schema xmlns:xsd="http://www.w3.org/2001/XMLSchema" xmlns:xs="http://www.w3.org/2001/XMLSchema" xmlns:p="http://schemas.microsoft.com/office/2006/metadata/properties" xmlns:ns1="http://schemas.microsoft.com/sharepoint/v3" xmlns:ns2="0c3c1ca2-ffe0-42a2-9d30-e294c84caf4b" targetNamespace="http://schemas.microsoft.com/office/2006/metadata/properties" ma:root="true" ma:fieldsID="37f38380772dfe8d7383f113aa3061c1" ns1:_="" ns2:_="">
    <xsd:import namespace="http://schemas.microsoft.com/sharepoint/v3"/>
    <xsd:import namespace="0c3c1ca2-ffe0-42a2-9d30-e294c84caf4b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14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c1ca2-ffe0-42a2-9d30-e294c84caf4b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09ab36d9-7ca5-4809-ad56-80a2b47fbc10}" ma:internalName="TaxCatchAll" ma:showField="CatchAllData" ma:web="0c3c1ca2-ffe0-42a2-9d30-e294c84caf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09ab36d9-7ca5-4809-ad56-80a2b47fbc10}" ma:internalName="TaxCatchAllLabel" ma:readOnly="true" ma:showField="CatchAllDataLabel" ma:web="0c3c1ca2-ffe0-42a2-9d30-e294c84caf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2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axCatchAll xmlns="0c3c1ca2-ffe0-42a2-9d30-e294c84caf4b"/>
    <TaxKeywordTaxHTField xmlns="0c3c1ca2-ffe0-42a2-9d30-e294c84caf4b">
      <Terms xmlns="http://schemas.microsoft.com/office/infopath/2007/PartnerControls"/>
    </TaxKeywordTaxHTField>
    <PublishingExpirationDate xmlns="http://schemas.microsoft.com/sharepoint/v3" xsi:nil="true"/>
    <PublishingStartDate xmlns="http://schemas.microsoft.com/sharepoint/v3" xsi:nil="true"/>
    <FNSPRollUpIngress xmlns="0c3c1ca2-ffe0-42a2-9d30-e294c84caf4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8B5BDB-CB73-431E-969D-6A786E633B03}"/>
</file>

<file path=customXml/itemProps2.xml><?xml version="1.0" encoding="utf-8"?>
<ds:datastoreItem xmlns:ds="http://schemas.openxmlformats.org/officeDocument/2006/customXml" ds:itemID="{562C3590-2AE3-4110-878B-FB7ECBB32B34}"/>
</file>

<file path=customXml/itemProps3.xml><?xml version="1.0" encoding="utf-8"?>
<ds:datastoreItem xmlns:ds="http://schemas.openxmlformats.org/officeDocument/2006/customXml" ds:itemID="{338E056F-5F6B-4F5D-BCDB-CD1403CABC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Thx-abdomen normal dose</vt:lpstr>
      <vt:lpstr>'Thx-abdomen normal dose'!Utskriftsområde</vt:lpstr>
    </vt:vector>
  </TitlesOfParts>
  <Company>Helse Vest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 Kleinrath</dc:creator>
  <cp:keywords/>
  <cp:lastModifiedBy>Mia Louise Halsvik Mowinckel-Nilsen</cp:lastModifiedBy>
  <cp:lastPrinted>2017-04-26T12:32:09Z</cp:lastPrinted>
  <dcterms:created xsi:type="dcterms:W3CDTF">2017-04-23T15:27:19Z</dcterms:created>
  <dcterms:modified xsi:type="dcterms:W3CDTF">2017-05-31T13:33:06Z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0x010100A6125D312F6B6C419ECC2E49DBB32FB8</vt:lpwstr>
  </property>
  <property fmtid="{D5CDD505-2E9C-101B-9397-08002B2CF9AE}" pid="3" name="TaxKeyword">
    <vt:lpwstr/>
  </property>
</Properties>
</file>